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255" windowHeight="8475"/>
  </bookViews>
  <sheets>
    <sheet name="отчет 1 ФНПР" sheetId="1" r:id="rId1"/>
  </sheets>
  <calcPr calcId="125725"/>
</workbook>
</file>

<file path=xl/calcChain.xml><?xml version="1.0" encoding="utf-8"?>
<calcChain xmlns="http://schemas.openxmlformats.org/spreadsheetml/2006/main">
  <c r="G6" i="1"/>
  <c r="H6" s="1"/>
  <c r="G8"/>
  <c r="H8" s="1"/>
  <c r="G10"/>
  <c r="H10" s="1"/>
  <c r="G12"/>
  <c r="H12" s="1"/>
  <c r="G14"/>
  <c r="H14" s="1"/>
  <c r="G16"/>
  <c r="H16" s="1"/>
  <c r="G19"/>
  <c r="H19" s="1"/>
  <c r="G20"/>
  <c r="H20"/>
  <c r="G22"/>
  <c r="H22" s="1"/>
  <c r="E24"/>
  <c r="E26"/>
  <c r="F26"/>
  <c r="G28"/>
  <c r="H28" s="1"/>
  <c r="G29"/>
  <c r="H29" s="1"/>
  <c r="G30"/>
  <c r="H30" s="1"/>
  <c r="G31"/>
  <c r="H31" s="1"/>
  <c r="G32"/>
  <c r="H32" s="1"/>
  <c r="G33"/>
  <c r="H33" s="1"/>
  <c r="E34"/>
  <c r="F34"/>
  <c r="E35"/>
  <c r="F35"/>
  <c r="E36"/>
  <c r="F36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E55"/>
  <c r="F55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E92"/>
  <c r="F92"/>
  <c r="E93"/>
  <c r="F93"/>
  <c r="E94"/>
  <c r="F94"/>
  <c r="G96"/>
  <c r="H96" s="1"/>
  <c r="G97"/>
  <c r="H97" s="1"/>
  <c r="G98"/>
  <c r="H98" s="1"/>
  <c r="E99"/>
  <c r="F99"/>
  <c r="G100"/>
  <c r="H100" s="1"/>
  <c r="G101"/>
  <c r="H101" s="1"/>
  <c r="G102"/>
  <c r="H102" s="1"/>
  <c r="E103"/>
  <c r="F103"/>
  <c r="G105"/>
  <c r="H105" s="1"/>
  <c r="G106"/>
  <c r="H106" s="1"/>
  <c r="G107"/>
  <c r="H107" s="1"/>
  <c r="E108"/>
  <c r="F108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5" l="1"/>
  <c r="B127" s="1"/>
  <c r="B125" l="1"/>
</calcChain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Chef:
</t>
        </r>
        <r>
          <rPr>
            <sz val="8"/>
            <color indexed="8"/>
            <rFont val="Tahoma"/>
            <family val="2"/>
            <charset val="204"/>
          </rPr>
          <t>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Chef:
</t>
        </r>
        <r>
          <rPr>
            <sz val="8"/>
            <color indexed="8"/>
            <rFont val="Tahoma"/>
            <family val="2"/>
            <charset val="204"/>
          </rPr>
          <t>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Chef:
</t>
        </r>
        <r>
          <rPr>
            <sz val="8"/>
            <color indexed="8"/>
            <rFont val="Tahoma"/>
            <family val="2"/>
            <charset val="204"/>
          </rPr>
          <t>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Иллиев:
</t>
        </r>
        <r>
          <rPr>
            <sz val="8"/>
            <color indexed="8"/>
            <rFont val="Tahoma"/>
            <family val="2"/>
            <charset val="204"/>
          </rPr>
          <t>Заполняется автоматически при вводе данных в нижестоящие ячейки</t>
        </r>
      </text>
    </comment>
    <comment ref="E3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Иллиев:
</t>
        </r>
        <r>
          <rPr>
            <sz val="8"/>
            <color indexed="8"/>
            <rFont val="Tahoma"/>
            <family val="2"/>
            <charset val="204"/>
          </rPr>
          <t>Заполняется автоматически при вводе данных в нижестоящие ячейки</t>
        </r>
      </text>
    </comment>
    <comment ref="C5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Иллиев:
</t>
        </r>
        <r>
          <rPr>
            <sz val="8"/>
            <color indexed="8"/>
            <rFont val="Tahoma"/>
            <family val="2"/>
            <charset val="204"/>
          </rPr>
          <t>Заполняется автоматически при вводе данных в нижестоящие ячейки</t>
        </r>
      </text>
    </comment>
    <comment ref="E5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Иллиев:
</t>
        </r>
        <r>
          <rPr>
            <sz val="8"/>
            <color indexed="8"/>
            <rFont val="Tahoma"/>
            <family val="2"/>
            <charset val="204"/>
          </rPr>
          <t>Заполняется автоматически при вводе данных в нижестоящие ячейки</t>
        </r>
      </text>
    </comment>
  </commentList>
</comments>
</file>

<file path=xl/sharedStrings.xml><?xml version="1.0" encoding="utf-8"?>
<sst xmlns="http://schemas.openxmlformats.org/spreadsheetml/2006/main" count="202" uniqueCount="149">
  <si>
    <t>Форма 19-ТИ является единой для всех членских организаций ФНПР и отражает работу штатных технических инспекторов труда</t>
  </si>
  <si>
    <t>Форма 19-ТИ</t>
  </si>
  <si>
    <t xml:space="preserve">Не позднее 1 февраля после отчетного периода представляется в вышестоящие профсоюзные органы </t>
  </si>
  <si>
    <t>Приложение № 1</t>
  </si>
  <si>
    <t>Не позднее 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</si>
  <si>
    <t>к Положению о технической инспекции труда</t>
  </si>
  <si>
    <t>"УТВЕРЖДАЮ"</t>
  </si>
  <si>
    <t xml:space="preserve"> Председатель профобъединения</t>
  </si>
  <si>
    <t>руководитель профсоюзного органа, должность</t>
  </si>
  <si>
    <t>подпись (для бумажных форм)</t>
  </si>
  <si>
    <t xml:space="preserve"> Бессараб Светлана Викторовна</t>
  </si>
  <si>
    <t>фамилия имя отчество руководителя</t>
  </si>
  <si>
    <t xml:space="preserve">ОТЧЕТ </t>
  </si>
  <si>
    <r>
      <t xml:space="preserve">за </t>
    </r>
    <r>
      <rPr>
        <sz val="12"/>
        <color indexed="8"/>
        <rFont val="Times New Roman"/>
        <family val="1"/>
        <charset val="204"/>
      </rPr>
      <t>20</t>
    </r>
  </si>
  <si>
    <t>год</t>
  </si>
  <si>
    <t>о работе технического (главного технического) инспектора труда, технических инспекций труда</t>
  </si>
  <si>
    <t>Союз "Краснодарское краевое объединение организаций профсоюзов"</t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</si>
  <si>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  <charset val="204"/>
      </rPr>
      <t>начинать с территориального признака</t>
    </r>
    <r>
      <rPr>
        <sz val="9"/>
        <color indexed="8"/>
        <rFont val="Times New Roman"/>
        <family val="1"/>
        <charset val="204"/>
      </rPr>
      <t>)</t>
    </r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</si>
  <si>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</si>
  <si>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</si>
  <si>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</si>
  <si>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</si>
  <si>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</si>
  <si>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</si>
  <si>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</si>
  <si>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</si>
  <si>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</si>
  <si>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</si>
  <si>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</si>
  <si>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</si>
  <si>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</si>
  <si>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</si>
  <si>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</si>
  <si>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</si>
  <si>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</si>
  <si>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</si>
  <si>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</si>
  <si>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</si>
  <si>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территориального, межрегионального объединения организаций профсоюзов</t>
  </si>
  <si>
    <t>1.2</t>
  </si>
  <si>
    <t xml:space="preserve"> территориальной организации профсоюза </t>
  </si>
  <si>
    <t>1.3</t>
  </si>
  <si>
    <t>общероссийского, межрегионального профсоюза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</si>
  <si>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</si>
  <si>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</si>
  <si>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</si>
  <si>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</si>
  <si>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</si>
  <si>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</si>
  <si>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</si>
  <si>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 xml:space="preserve">в том числе совместно с: </t>
  </si>
  <si>
    <t>2.1</t>
  </si>
  <si>
    <t>органами федеральной службы по труду и занятости</t>
  </si>
  <si>
    <t xml:space="preserve">  выдано представлений, предписаний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</si>
  <si>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</si>
  <si>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</si>
  <si>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</si>
  <si>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</si>
  <si>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</si>
  <si>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</si>
  <si>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</si>
  <si>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</si>
  <si>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другими органами государственного контроля (надзора) и ведомственного контроля</t>
  </si>
  <si>
    <t>3.</t>
  </si>
  <si>
    <t>Из числа проверок (п. 2) проведено проверок тематических (всего)</t>
  </si>
  <si>
    <t>из них по вопросам:</t>
  </si>
  <si>
    <t>3.1</t>
  </si>
  <si>
    <t>регулирования труда женщин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</si>
  <si>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</si>
  <si>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</si>
  <si>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</si>
  <si>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</si>
  <si>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</si>
  <si>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</si>
  <si>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гарантий и компенсаций за работу во вредных и (или) опасных условиях труда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</si>
  <si>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</si>
  <si>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</si>
  <si>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</si>
  <si>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</si>
  <si>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</si>
  <si>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</si>
  <si>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</si>
  <si>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</si>
  <si>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</si>
  <si>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</si>
  <si>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</si>
  <si>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проведения специальной оценки условий труда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</si>
  <si>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</si>
  <si>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</si>
  <si>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</si>
  <si>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</si>
  <si>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</si>
  <si>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Итого по п. .3: количество выявленных нарушений</t>
  </si>
  <si>
    <t>Итого по п. .3:  выдано представлений, предписаний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</si>
  <si>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</si>
  <si>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</si>
  <si>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</si>
  <si>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</si>
  <si>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</si>
  <si>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</si>
  <si>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</si>
  <si>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</si>
  <si>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</si>
  <si>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</si>
  <si>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</si>
  <si>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</si>
  <si>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</si>
  <si>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</si>
  <si>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</si>
  <si>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</si>
  <si>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</si>
  <si>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</si>
  <si>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</si>
  <si>
    <t>из них приостановлено по требованию:</t>
  </si>
  <si>
    <t>6.1</t>
  </si>
  <si>
    <t xml:space="preserve">работ 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</si>
  <si>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</si>
  <si>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</si>
  <si>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</si>
  <si>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</si>
  <si>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</si>
  <si>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</si>
  <si>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</si>
  <si>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</si>
  <si>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</si>
  <si>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</si>
  <si>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  <charset val="204"/>
      </rPr>
      <t xml:space="preserve"> </t>
    </r>
  </si>
  <si>
    <t>8.</t>
  </si>
  <si>
    <t>Участие в работе комиссий по испытаниям и приёму в эксплуатацию средств производства</t>
  </si>
  <si>
    <t>8.1</t>
  </si>
  <si>
    <t>из них не принято в отчетном периоде (кол-во единиц)</t>
  </si>
  <si>
    <t>9</t>
  </si>
  <si>
    <t>Проведено независимых экспертиз условий труда и обеспечения безопасности работников</t>
  </si>
  <si>
    <t>9.1</t>
  </si>
  <si>
    <t>выдано заключений</t>
  </si>
  <si>
    <t>9.2</t>
  </si>
  <si>
    <t>в т.ч. отрицательных</t>
  </si>
  <si>
    <t>10</t>
  </si>
  <si>
    <t>Рассмотрено письменных обращений, заявлений и жалоб членов профсоюза, связанных с нарушением их прав в области охраны труда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</si>
  <si>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</si>
  <si>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</si>
  <si>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</si>
  <si>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</si>
  <si>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</si>
  <si>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</si>
  <si>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r>
      <t>Количество уполномоченных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(доверенных) лиц по охране труда профессиональных союзов</t>
    </r>
  </si>
  <si>
    <t xml:space="preserve">подпись технического (главного технического) инспектора труда, составившего отчет (для бумажных форм) </t>
  </si>
  <si>
    <t>kolosov-av@bk.ru</t>
  </si>
  <si>
    <t>Колосов Александр Владимирович</t>
  </si>
</sst>
</file>

<file path=xl/styles.xml><?xml version="1.0" encoding="utf-8"?>
<styleSheet xmlns="http://schemas.openxmlformats.org/spreadsheetml/2006/main">
  <numFmts count="2">
    <numFmt numFmtId="164" formatCode="[&lt;=9999999]###\-####;\(###&quot;) &quot;###\-####"/>
    <numFmt numFmtId="165" formatCode="dddd&quot;, &quot;mmmm\ dd&quot;, &quot;yyyy"/>
  </numFmts>
  <fonts count="36"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 Cyr"/>
      <family val="2"/>
      <charset val="204"/>
    </font>
    <font>
      <sz val="10"/>
      <color indexed="8"/>
      <name val="Times New Roman Cyr"/>
      <family val="2"/>
      <charset val="204"/>
    </font>
    <font>
      <sz val="11"/>
      <color indexed="8"/>
      <name val="Times New Roman Cyr"/>
      <family val="2"/>
      <charset val="204"/>
    </font>
    <font>
      <sz val="9"/>
      <color indexed="8"/>
      <name val="Times New Roman Cyr"/>
      <family val="2"/>
      <charset val="204"/>
    </font>
    <font>
      <u/>
      <sz val="12"/>
      <color indexed="8"/>
      <name val="Times New Roman Cyr"/>
      <family val="2"/>
      <charset val="204"/>
    </font>
    <font>
      <b/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8"/>
      <color indexed="10"/>
      <name val="Arial Cyr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55"/>
      <name val="Times New Roman"/>
      <family val="1"/>
      <charset val="204"/>
    </font>
    <font>
      <sz val="13"/>
      <color indexed="55"/>
      <name val="Times New Roman"/>
      <family val="1"/>
      <charset val="204"/>
    </font>
    <font>
      <i/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53"/>
      <name val="Times New Roman"/>
      <family val="1"/>
      <charset val="204"/>
    </font>
    <font>
      <strike/>
      <sz val="13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3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top"/>
    </xf>
    <xf numFmtId="49" fontId="12" fillId="0" borderId="0" xfId="0" applyNumberFormat="1" applyFont="1"/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/>
    <xf numFmtId="49" fontId="2" fillId="0" borderId="0" xfId="0" applyNumberFormat="1" applyFont="1"/>
    <xf numFmtId="0" fontId="14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top" wrapText="1"/>
    </xf>
    <xf numFmtId="0" fontId="16" fillId="0" borderId="0" xfId="0" applyFont="1" applyAlignment="1">
      <alignment horizontal="right" vertical="center"/>
    </xf>
    <xf numFmtId="49" fontId="11" fillId="0" borderId="0" xfId="0" applyNumberFormat="1" applyFont="1" applyAlignment="1">
      <alignment vertical="top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0" fontId="18" fillId="0" borderId="1" xfId="1" applyNumberFormat="1" applyFont="1" applyFill="1" applyBorder="1" applyAlignment="1" applyProtection="1"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20" fillId="0" borderId="0" xfId="0" applyNumberFormat="1" applyFont="1"/>
    <xf numFmtId="49" fontId="0" fillId="0" borderId="0" xfId="0" applyNumberFormat="1" applyFont="1"/>
    <xf numFmtId="0" fontId="0" fillId="0" borderId="3" xfId="0" applyBorder="1"/>
    <xf numFmtId="0" fontId="0" fillId="0" borderId="4" xfId="0" applyBorder="1"/>
    <xf numFmtId="0" fontId="2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49" fontId="23" fillId="0" borderId="5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0" fontId="23" fillId="0" borderId="11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3" fontId="24" fillId="0" borderId="7" xfId="0" applyNumberFormat="1" applyFont="1" applyBorder="1" applyAlignment="1" applyProtection="1">
      <alignment horizontal="center" vertical="center"/>
      <protection locked="0"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Protection="1"/>
    <xf numFmtId="0" fontId="25" fillId="0" borderId="16" xfId="0" applyFont="1" applyBorder="1" applyAlignment="1" applyProtection="1">
      <alignment horizontal="right" vertical="center" wrapText="1"/>
    </xf>
    <xf numFmtId="0" fontId="0" fillId="2" borderId="22" xfId="0" applyFont="1" applyFill="1" applyBorder="1" applyAlignment="1" applyProtection="1">
      <alignment horizontal="center" vertical="center"/>
    </xf>
    <xf numFmtId="3" fontId="24" fillId="0" borderId="12" xfId="0" applyNumberFormat="1" applyFont="1" applyBorder="1" applyAlignment="1" applyProtection="1">
      <alignment horizontal="center" vertical="center"/>
    </xf>
    <xf numFmtId="3" fontId="24" fillId="0" borderId="16" xfId="0" applyNumberFormat="1" applyFont="1" applyBorder="1" applyAlignment="1" applyProtection="1">
      <alignment horizontal="center" vertical="center"/>
    </xf>
    <xf numFmtId="49" fontId="26" fillId="0" borderId="12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49" fontId="23" fillId="0" borderId="12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" fontId="0" fillId="0" borderId="12" xfId="0" applyNumberFormat="1" applyBorder="1" applyAlignment="1" applyProtection="1">
      <alignment vertical="center"/>
      <protection locked="0"/>
    </xf>
    <xf numFmtId="0" fontId="23" fillId="0" borderId="16" xfId="0" applyFont="1" applyBorder="1" applyAlignment="1">
      <alignment horizontal="justify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vertical="center" wrapText="1"/>
    </xf>
    <xf numFmtId="3" fontId="0" fillId="0" borderId="5" xfId="0" applyNumberFormat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23" fillId="0" borderId="26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justify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3" fontId="24" fillId="0" borderId="23" xfId="0" applyNumberFormat="1" applyFont="1" applyBorder="1" applyAlignment="1" applyProtection="1">
      <alignment horizontal="center" vertic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27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3" fontId="24" fillId="0" borderId="27" xfId="0" applyNumberFormat="1" applyFont="1" applyBorder="1" applyAlignment="1" applyProtection="1">
      <alignment horizontal="center" vertical="center"/>
      <protection locked="0"/>
    </xf>
    <xf numFmtId="3" fontId="24" fillId="0" borderId="30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31" xfId="0" applyBorder="1"/>
    <xf numFmtId="0" fontId="1" fillId="0" borderId="31" xfId="0" applyFont="1" applyBorder="1" applyAlignment="1">
      <alignment horizontal="center" vertical="top"/>
    </xf>
    <xf numFmtId="49" fontId="0" fillId="0" borderId="0" xfId="0" applyNumberFormat="1" applyBorder="1"/>
    <xf numFmtId="0" fontId="29" fillId="0" borderId="0" xfId="0" applyFont="1" applyBorder="1" applyProtection="1">
      <protection locked="0"/>
    </xf>
    <xf numFmtId="0" fontId="0" fillId="0" borderId="0" xfId="0" applyBorder="1"/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0" fontId="11" fillId="0" borderId="32" xfId="0" applyFont="1" applyBorder="1" applyAlignment="1">
      <alignment horizontal="left" vertical="top" wrapText="1"/>
    </xf>
    <xf numFmtId="49" fontId="16" fillId="0" borderId="27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ont>
        <b val="0"/>
        <condense val="0"/>
        <extend val="0"/>
        <sz val="11"/>
        <color indexed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1"/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proftrud1944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4"/>
  <sheetViews>
    <sheetView tabSelected="1" workbookViewId="0">
      <selection activeCell="E113" sqref="E113"/>
    </sheetView>
  </sheetViews>
  <sheetFormatPr defaultColWidth="9" defaultRowHeight="15"/>
  <cols>
    <col min="1" max="1" width="2" customWidth="1"/>
    <col min="2" max="2" width="5.7109375" customWidth="1"/>
    <col min="3" max="3" width="64.7109375" customWidth="1"/>
    <col min="4" max="4" width="5.7109375" customWidth="1"/>
    <col min="5" max="6" width="9.140625" style="1" bestFit="1" customWidth="1"/>
    <col min="7" max="7" width="9" style="1" hidden="1" customWidth="1"/>
    <col min="8" max="8" width="11.28515625" style="1" customWidth="1"/>
    <col min="12" max="12" width="9" hidden="1" customWidth="1"/>
  </cols>
  <sheetData>
    <row r="2" spans="2:12" ht="25.5">
      <c r="B2" s="2"/>
      <c r="C2" s="3" t="s">
        <v>0</v>
      </c>
      <c r="D2" s="4"/>
      <c r="E2" s="138" t="s">
        <v>1</v>
      </c>
      <c r="F2" s="138"/>
    </row>
    <row r="3" spans="2:12" ht="25.5" customHeight="1">
      <c r="B3" s="139" t="s">
        <v>2</v>
      </c>
      <c r="C3" s="139"/>
      <c r="D3" s="4"/>
      <c r="E3"/>
      <c r="F3" s="5" t="s">
        <v>3</v>
      </c>
    </row>
    <row r="4" spans="2:12" ht="40.5" customHeight="1">
      <c r="B4" s="140" t="s">
        <v>4</v>
      </c>
      <c r="C4" s="140"/>
      <c r="D4" s="141" t="s">
        <v>5</v>
      </c>
      <c r="E4" s="141"/>
      <c r="F4" s="141"/>
    </row>
    <row r="5" spans="2:12" ht="15" customHeight="1">
      <c r="C5" s="4"/>
      <c r="D5" s="6" t="s">
        <v>6</v>
      </c>
      <c r="E5"/>
      <c r="F5"/>
      <c r="G5" s="7"/>
    </row>
    <row r="6" spans="2:12" ht="30" customHeight="1">
      <c r="B6" s="142" t="s">
        <v>7</v>
      </c>
      <c r="C6" s="142"/>
      <c r="D6" s="143"/>
      <c r="E6" s="143"/>
      <c r="F6" s="143"/>
      <c r="G6" s="8">
        <f>COUNTA(B6)</f>
        <v>1</v>
      </c>
      <c r="H6" s="9" t="str">
        <f>IF(G6=1," ","Не заполнено")</f>
        <v xml:space="preserve"> </v>
      </c>
    </row>
    <row r="7" spans="2:12" ht="15" customHeight="1">
      <c r="B7" s="10" t="s">
        <v>8</v>
      </c>
      <c r="C7" s="11"/>
      <c r="D7" s="12" t="s">
        <v>9</v>
      </c>
      <c r="E7" s="13"/>
      <c r="F7" s="14"/>
      <c r="G7" s="7"/>
    </row>
    <row r="8" spans="2:12" ht="15" customHeight="1">
      <c r="B8" s="129" t="s">
        <v>10</v>
      </c>
      <c r="C8" s="129"/>
      <c r="D8" s="129"/>
      <c r="E8" s="129"/>
      <c r="F8" s="129"/>
      <c r="G8" s="8">
        <f>COUNTA(B8)</f>
        <v>1</v>
      </c>
      <c r="H8" s="9" t="str">
        <f>IF(G8=1," ","Не заполнено")</f>
        <v xml:space="preserve"> </v>
      </c>
    </row>
    <row r="9" spans="2:12" ht="15" customHeight="1">
      <c r="B9" s="10" t="s">
        <v>11</v>
      </c>
      <c r="C9" s="11"/>
      <c r="D9" s="14"/>
      <c r="E9" s="14"/>
      <c r="F9" s="14"/>
      <c r="G9" s="7"/>
    </row>
    <row r="10" spans="2:12" ht="20.25">
      <c r="B10" s="15"/>
      <c r="C10" s="16" t="s">
        <v>12</v>
      </c>
      <c r="D10" s="17" t="s">
        <v>13</v>
      </c>
      <c r="E10" s="18">
        <v>21</v>
      </c>
      <c r="F10" s="19" t="s">
        <v>14</v>
      </c>
      <c r="G10" s="1">
        <f>COUNTA(E10)</f>
        <v>1</v>
      </c>
      <c r="H10" s="9" t="str">
        <f>IF(G10=1," ","Не заполнено")</f>
        <v xml:space="preserve"> </v>
      </c>
    </row>
    <row r="11" spans="2:12" ht="33" customHeight="1">
      <c r="B11" s="15"/>
      <c r="C11" s="20" t="s">
        <v>15</v>
      </c>
      <c r="D11" s="11"/>
      <c r="E11" s="14"/>
      <c r="F11" s="21"/>
    </row>
    <row r="12" spans="2:12" ht="30" customHeight="1">
      <c r="B12" s="130" t="s">
        <v>16</v>
      </c>
      <c r="C12" s="130"/>
      <c r="D12" s="130"/>
      <c r="E12" s="130"/>
      <c r="F12" s="130"/>
      <c r="G12" s="1">
        <f>COUNTA(B12)</f>
        <v>1</v>
      </c>
      <c r="H12" s="9" t="str">
        <f>IF(G12=1," ","Не заполнено")</f>
        <v xml:space="preserve"> </v>
      </c>
    </row>
    <row r="13" spans="2:12" ht="15.75">
      <c r="B13" s="22" t="s">
        <v>17</v>
      </c>
      <c r="C13" s="11"/>
      <c r="D13" s="11"/>
      <c r="E13" s="14"/>
      <c r="F13" s="21"/>
      <c r="H13" s="9"/>
    </row>
    <row r="14" spans="2:12">
      <c r="B14" s="131" t="s">
        <v>148</v>
      </c>
      <c r="C14" s="131"/>
      <c r="D14" s="131"/>
      <c r="E14" s="131"/>
      <c r="F14" s="131"/>
      <c r="G14" s="1">
        <f>COUNTA(B14)</f>
        <v>1</v>
      </c>
      <c r="H14" s="9" t="str">
        <f>IF(G14=1," ","Не заполнено")</f>
        <v xml:space="preserve"> </v>
      </c>
    </row>
    <row r="15" spans="2:12" ht="16.5" customHeight="1">
      <c r="B15" s="22" t="s">
        <v>18</v>
      </c>
      <c r="C15" s="11"/>
      <c r="D15" s="11"/>
      <c r="E15" s="14"/>
      <c r="F15" s="14"/>
      <c r="H15" s="9"/>
      <c r="L15" t="s">
        <v>19</v>
      </c>
    </row>
    <row r="16" spans="2:12" ht="16.5" customHeight="1">
      <c r="B16" s="15"/>
      <c r="C16" s="23" t="s">
        <v>20</v>
      </c>
      <c r="D16" s="24"/>
      <c r="E16" s="24"/>
      <c r="F16" s="14"/>
      <c r="G16" s="1">
        <f>COUNTA(C16)</f>
        <v>1</v>
      </c>
      <c r="H16" s="9" t="str">
        <f>IF(G16=1," ","Не заполнено")</f>
        <v xml:space="preserve"> </v>
      </c>
      <c r="L16" t="s">
        <v>21</v>
      </c>
    </row>
    <row r="17" spans="1:8">
      <c r="B17" s="14"/>
      <c r="C17" s="25" t="s">
        <v>22</v>
      </c>
      <c r="D17" s="24"/>
      <c r="E17" s="24"/>
      <c r="F17" s="14"/>
    </row>
    <row r="18" spans="1:8">
      <c r="B18" s="11" t="s">
        <v>23</v>
      </c>
      <c r="C18" s="11"/>
      <c r="D18" s="11"/>
      <c r="E18" s="14"/>
      <c r="F18" s="14"/>
      <c r="H18" s="7"/>
    </row>
    <row r="19" spans="1:8">
      <c r="B19" s="15" t="s">
        <v>24</v>
      </c>
      <c r="C19" s="26" t="s">
        <v>147</v>
      </c>
      <c r="D19" s="11"/>
      <c r="E19" s="14"/>
      <c r="F19" s="14"/>
      <c r="G19" s="8">
        <f>COUNTA(C19)</f>
        <v>1</v>
      </c>
      <c r="H19" s="9" t="str">
        <f>IF(G19=1," ","Не заполнено")</f>
        <v xml:space="preserve"> </v>
      </c>
    </row>
    <row r="20" spans="1:8">
      <c r="A20" s="15" t="s">
        <v>25</v>
      </c>
      <c r="B20" s="14"/>
      <c r="C20" s="27">
        <v>8612556002</v>
      </c>
      <c r="D20" s="11"/>
      <c r="E20" s="14"/>
      <c r="F20" s="14"/>
      <c r="G20" s="8">
        <f>COUNTA(C20)</f>
        <v>1</v>
      </c>
      <c r="H20" s="9" t="str">
        <f>IF(G20=1," ","Не заполнено")</f>
        <v xml:space="preserve"> </v>
      </c>
    </row>
    <row r="21" spans="1:8">
      <c r="B21" s="15"/>
      <c r="C21" s="25" t="s">
        <v>26</v>
      </c>
      <c r="D21" s="11"/>
      <c r="E21" s="14"/>
      <c r="F21" s="14"/>
      <c r="G21" s="8"/>
      <c r="H21" s="28"/>
    </row>
    <row r="22" spans="1:8">
      <c r="B22" s="15"/>
      <c r="C22" s="29" t="s">
        <v>27</v>
      </c>
      <c r="D22" s="132">
        <v>44621</v>
      </c>
      <c r="E22" s="132"/>
      <c r="F22" s="132"/>
      <c r="G22" s="8">
        <f>COUNTA(D22)</f>
        <v>1</v>
      </c>
      <c r="H22" s="9" t="str">
        <f>IF(G22=1," ","Не заполнено")</f>
        <v xml:space="preserve"> </v>
      </c>
    </row>
    <row r="23" spans="1:8" ht="8.25" customHeight="1">
      <c r="B23" s="30"/>
      <c r="C23" s="31"/>
      <c r="D23" s="133"/>
      <c r="E23" s="133"/>
      <c r="F23" s="133"/>
      <c r="H23" s="7"/>
    </row>
    <row r="24" spans="1:8" ht="21" customHeight="1">
      <c r="B24" s="135"/>
      <c r="C24" s="136" t="s">
        <v>28</v>
      </c>
      <c r="D24" s="137" t="s">
        <v>29</v>
      </c>
      <c r="E24" s="32" t="str">
        <f>LEFT(B12,10)</f>
        <v>Союз "Крас</v>
      </c>
      <c r="F24" s="33"/>
    </row>
    <row r="25" spans="1:8" ht="24" customHeight="1">
      <c r="B25" s="135"/>
      <c r="C25" s="136"/>
      <c r="D25" s="137"/>
      <c r="E25" s="34" t="s">
        <v>30</v>
      </c>
      <c r="F25" s="35" t="s">
        <v>31</v>
      </c>
    </row>
    <row r="26" spans="1:8" ht="33">
      <c r="B26" s="36" t="s">
        <v>32</v>
      </c>
      <c r="C26" s="37" t="s">
        <v>33</v>
      </c>
      <c r="D26" s="38">
        <v>1</v>
      </c>
      <c r="E26" s="39">
        <f>E28+E29+E30</f>
        <v>10</v>
      </c>
      <c r="F26" s="40">
        <f>F28+F29+F30</f>
        <v>10</v>
      </c>
    </row>
    <row r="27" spans="1:8" ht="16.5">
      <c r="B27" s="41"/>
      <c r="C27" s="42" t="s">
        <v>34</v>
      </c>
      <c r="D27" s="43" t="s">
        <v>35</v>
      </c>
      <c r="E27" s="44" t="s">
        <v>36</v>
      </c>
      <c r="F27" s="45" t="s">
        <v>36</v>
      </c>
    </row>
    <row r="28" spans="1:8" ht="33">
      <c r="B28" s="46" t="s">
        <v>37</v>
      </c>
      <c r="C28" s="47" t="s">
        <v>38</v>
      </c>
      <c r="D28" s="48">
        <v>2</v>
      </c>
      <c r="E28" s="49">
        <v>1</v>
      </c>
      <c r="F28" s="50">
        <v>1</v>
      </c>
      <c r="G28" s="1">
        <f t="shared" ref="G28:G30" si="0">COUNTA(E28:F28)</f>
        <v>2</v>
      </c>
      <c r="H28" s="9" t="str">
        <f>IF(G28=2," ","Не заполнено")</f>
        <v xml:space="preserve"> </v>
      </c>
    </row>
    <row r="29" spans="1:8" ht="16.5">
      <c r="B29" s="46" t="s">
        <v>39</v>
      </c>
      <c r="C29" s="47" t="s">
        <v>40</v>
      </c>
      <c r="D29" s="48">
        <v>3</v>
      </c>
      <c r="E29" s="49">
        <v>9</v>
      </c>
      <c r="F29" s="50">
        <v>9</v>
      </c>
      <c r="G29" s="1">
        <f t="shared" si="0"/>
        <v>2</v>
      </c>
      <c r="H29" s="9" t="str">
        <f t="shared" ref="H29:H54" si="1">IF(G29=2," ","Не заполнено")</f>
        <v xml:space="preserve"> </v>
      </c>
    </row>
    <row r="30" spans="1:8" ht="17.25" thickBot="1">
      <c r="B30" s="51" t="s">
        <v>41</v>
      </c>
      <c r="C30" s="52" t="s">
        <v>42</v>
      </c>
      <c r="D30" s="53">
        <v>4</v>
      </c>
      <c r="E30" s="54">
        <v>0</v>
      </c>
      <c r="F30" s="55">
        <v>0</v>
      </c>
      <c r="G30" s="1">
        <f t="shared" si="0"/>
        <v>2</v>
      </c>
      <c r="H30" s="9" t="str">
        <f t="shared" si="1"/>
        <v xml:space="preserve"> </v>
      </c>
    </row>
    <row r="31" spans="1:8" ht="33">
      <c r="B31" s="36" t="s">
        <v>43</v>
      </c>
      <c r="C31" s="56" t="s">
        <v>44</v>
      </c>
      <c r="D31" s="57">
        <v>5</v>
      </c>
      <c r="E31" s="58">
        <v>249</v>
      </c>
      <c r="F31" s="59">
        <v>242</v>
      </c>
      <c r="G31" s="1">
        <f>COUNTA(E31:F31)</f>
        <v>2</v>
      </c>
      <c r="H31" s="9" t="str">
        <f t="shared" si="1"/>
        <v xml:space="preserve"> </v>
      </c>
    </row>
    <row r="32" spans="1:8" ht="16.5">
      <c r="B32" s="41"/>
      <c r="C32" s="60" t="s">
        <v>45</v>
      </c>
      <c r="D32" s="61">
        <v>6</v>
      </c>
      <c r="E32" s="62">
        <v>1221</v>
      </c>
      <c r="F32" s="63">
        <v>1208</v>
      </c>
      <c r="G32" s="1">
        <f>COUNTA(E32:F32)</f>
        <v>2</v>
      </c>
      <c r="H32" s="9" t="str">
        <f t="shared" si="1"/>
        <v xml:space="preserve"> </v>
      </c>
    </row>
    <row r="33" spans="2:8" ht="16.5">
      <c r="B33" s="41"/>
      <c r="C33" s="60" t="s">
        <v>46</v>
      </c>
      <c r="D33" s="61">
        <v>7</v>
      </c>
      <c r="E33" s="64">
        <v>142</v>
      </c>
      <c r="F33" s="65">
        <v>235</v>
      </c>
      <c r="G33" s="1">
        <f>COUNTA(E33:F33)</f>
        <v>2</v>
      </c>
      <c r="H33" s="9" t="str">
        <f t="shared" si="1"/>
        <v xml:space="preserve"> </v>
      </c>
    </row>
    <row r="34" spans="2:8" hidden="1">
      <c r="B34" s="66"/>
      <c r="C34" s="67" t="s">
        <v>47</v>
      </c>
      <c r="D34" s="68" t="s">
        <v>35</v>
      </c>
      <c r="E34" s="69">
        <f>E31-(E40+E43+E46+E49+E52)</f>
        <v>123</v>
      </c>
      <c r="F34" s="70">
        <f>F31-(F40+F43+F46+F49+F52)</f>
        <v>126</v>
      </c>
    </row>
    <row r="35" spans="2:8" ht="16.5" hidden="1">
      <c r="B35" s="71"/>
      <c r="C35" s="67" t="s">
        <v>45</v>
      </c>
      <c r="D35" s="68" t="s">
        <v>35</v>
      </c>
      <c r="E35" s="72">
        <f t="shared" ref="E35:F36" si="2">E32-(E41+E44+E47+E50+E53)</f>
        <v>518</v>
      </c>
      <c r="F35" s="73">
        <f t="shared" si="2"/>
        <v>567</v>
      </c>
      <c r="H35" s="9"/>
    </row>
    <row r="36" spans="2:8" ht="16.5" hidden="1">
      <c r="B36" s="74"/>
      <c r="C36" s="67" t="s">
        <v>46</v>
      </c>
      <c r="D36" s="68" t="s">
        <v>35</v>
      </c>
      <c r="E36" s="72">
        <f t="shared" si="2"/>
        <v>27</v>
      </c>
      <c r="F36" s="73">
        <f t="shared" si="2"/>
        <v>124</v>
      </c>
      <c r="H36" s="9"/>
    </row>
    <row r="37" spans="2:8" ht="16.5" hidden="1">
      <c r="B37" s="74"/>
      <c r="C37" s="67" t="s">
        <v>48</v>
      </c>
      <c r="D37" s="68" t="s">
        <v>35</v>
      </c>
      <c r="E37" s="75"/>
      <c r="F37" s="76"/>
      <c r="H37" s="9"/>
    </row>
    <row r="38" spans="2:8" ht="16.5" hidden="1">
      <c r="B38" s="74"/>
      <c r="C38" s="67" t="s">
        <v>49</v>
      </c>
      <c r="D38" s="68" t="s">
        <v>35</v>
      </c>
      <c r="E38" s="75"/>
      <c r="F38" s="76"/>
      <c r="H38" s="9"/>
    </row>
    <row r="39" spans="2:8" ht="16.5">
      <c r="B39" s="41"/>
      <c r="C39" s="77" t="s">
        <v>50</v>
      </c>
      <c r="D39" s="78" t="s">
        <v>35</v>
      </c>
      <c r="E39" s="79" t="s">
        <v>36</v>
      </c>
      <c r="F39" s="45" t="s">
        <v>36</v>
      </c>
    </row>
    <row r="40" spans="2:8" ht="16.5">
      <c r="B40" s="46" t="s">
        <v>51</v>
      </c>
      <c r="C40" s="77" t="s">
        <v>52</v>
      </c>
      <c r="D40" s="61">
        <v>8</v>
      </c>
      <c r="E40" s="80">
        <v>56</v>
      </c>
      <c r="F40" s="50">
        <v>55</v>
      </c>
      <c r="G40" s="1">
        <f t="shared" ref="G40:G54" si="3">COUNTA(E40:F40)</f>
        <v>2</v>
      </c>
      <c r="H40" s="9" t="str">
        <f t="shared" si="1"/>
        <v xml:space="preserve"> </v>
      </c>
    </row>
    <row r="41" spans="2:8" ht="16.5">
      <c r="B41" s="46"/>
      <c r="C41" s="60" t="s">
        <v>45</v>
      </c>
      <c r="D41" s="61">
        <v>9</v>
      </c>
      <c r="E41" s="80">
        <v>502</v>
      </c>
      <c r="F41" s="50">
        <v>440</v>
      </c>
      <c r="G41" s="1">
        <f t="shared" si="3"/>
        <v>2</v>
      </c>
      <c r="H41" s="9" t="str">
        <f t="shared" si="1"/>
        <v xml:space="preserve"> </v>
      </c>
    </row>
    <row r="42" spans="2:8" ht="16.5">
      <c r="B42" s="46"/>
      <c r="C42" s="60" t="s">
        <v>53</v>
      </c>
      <c r="D42" s="61">
        <v>10</v>
      </c>
      <c r="E42" s="80">
        <v>46</v>
      </c>
      <c r="F42" s="50">
        <v>50</v>
      </c>
      <c r="G42" s="1">
        <f t="shared" si="3"/>
        <v>2</v>
      </c>
      <c r="H42" s="9" t="str">
        <f t="shared" si="1"/>
        <v xml:space="preserve"> </v>
      </c>
    </row>
    <row r="43" spans="2:8" ht="16.5">
      <c r="B43" s="46" t="s">
        <v>54</v>
      </c>
      <c r="C43" s="81" t="s">
        <v>55</v>
      </c>
      <c r="D43" s="61">
        <v>11</v>
      </c>
      <c r="E43" s="80">
        <v>4</v>
      </c>
      <c r="F43" s="50">
        <v>3</v>
      </c>
      <c r="G43" s="1">
        <f t="shared" si="3"/>
        <v>2</v>
      </c>
      <c r="H43" s="9" t="str">
        <f t="shared" si="1"/>
        <v xml:space="preserve"> </v>
      </c>
    </row>
    <row r="44" spans="2:8" ht="16.5">
      <c r="B44" s="46"/>
      <c r="C44" s="60" t="s">
        <v>45</v>
      </c>
      <c r="D44" s="61">
        <v>12</v>
      </c>
      <c r="E44" s="80">
        <v>8</v>
      </c>
      <c r="F44" s="50">
        <v>17</v>
      </c>
      <c r="G44" s="1">
        <f t="shared" si="3"/>
        <v>2</v>
      </c>
      <c r="H44" s="9" t="str">
        <f t="shared" si="1"/>
        <v xml:space="preserve"> </v>
      </c>
    </row>
    <row r="45" spans="2:8" ht="16.5">
      <c r="B45" s="46"/>
      <c r="C45" s="60" t="s">
        <v>56</v>
      </c>
      <c r="D45" s="61">
        <v>13</v>
      </c>
      <c r="E45" s="80">
        <v>3</v>
      </c>
      <c r="F45" s="50">
        <v>3</v>
      </c>
      <c r="G45" s="1">
        <f t="shared" si="3"/>
        <v>2</v>
      </c>
      <c r="H45" s="9" t="str">
        <f t="shared" si="1"/>
        <v xml:space="preserve"> </v>
      </c>
    </row>
    <row r="46" spans="2:8" ht="16.5">
      <c r="B46" s="46" t="s">
        <v>57</v>
      </c>
      <c r="C46" s="81" t="s">
        <v>58</v>
      </c>
      <c r="D46" s="61">
        <v>14</v>
      </c>
      <c r="E46" s="80">
        <v>0</v>
      </c>
      <c r="F46" s="50">
        <v>1</v>
      </c>
      <c r="G46" s="1">
        <f t="shared" si="3"/>
        <v>2</v>
      </c>
      <c r="H46" s="9" t="str">
        <f t="shared" si="1"/>
        <v xml:space="preserve"> </v>
      </c>
    </row>
    <row r="47" spans="2:8" ht="16.5">
      <c r="B47" s="46"/>
      <c r="C47" s="60" t="s">
        <v>45</v>
      </c>
      <c r="D47" s="61">
        <v>15</v>
      </c>
      <c r="E47" s="80">
        <v>0</v>
      </c>
      <c r="F47" s="50">
        <v>2</v>
      </c>
      <c r="G47" s="1">
        <f t="shared" si="3"/>
        <v>2</v>
      </c>
      <c r="H47" s="9" t="str">
        <f t="shared" si="1"/>
        <v xml:space="preserve"> </v>
      </c>
    </row>
    <row r="48" spans="2:8" ht="16.5">
      <c r="B48" s="46"/>
      <c r="C48" s="60" t="s">
        <v>56</v>
      </c>
      <c r="D48" s="61">
        <v>16</v>
      </c>
      <c r="E48" s="80">
        <v>0</v>
      </c>
      <c r="F48" s="50">
        <v>1</v>
      </c>
      <c r="G48" s="1">
        <f t="shared" si="3"/>
        <v>2</v>
      </c>
      <c r="H48" s="9" t="str">
        <f t="shared" si="1"/>
        <v xml:space="preserve"> </v>
      </c>
    </row>
    <row r="49" spans="2:8" ht="16.5">
      <c r="B49" s="46" t="s">
        <v>59</v>
      </c>
      <c r="C49" s="81" t="s">
        <v>60</v>
      </c>
      <c r="D49" s="61">
        <v>17</v>
      </c>
      <c r="E49" s="80">
        <v>0</v>
      </c>
      <c r="F49" s="50">
        <v>1</v>
      </c>
      <c r="G49" s="1">
        <f t="shared" si="3"/>
        <v>2</v>
      </c>
      <c r="H49" s="9" t="str">
        <f t="shared" si="1"/>
        <v xml:space="preserve"> </v>
      </c>
    </row>
    <row r="50" spans="2:8" ht="16.5">
      <c r="B50" s="41"/>
      <c r="C50" s="60" t="s">
        <v>45</v>
      </c>
      <c r="D50" s="61">
        <v>18</v>
      </c>
      <c r="E50" s="80">
        <v>0</v>
      </c>
      <c r="F50" s="50">
        <v>1</v>
      </c>
      <c r="G50" s="1">
        <f t="shared" si="3"/>
        <v>2</v>
      </c>
      <c r="H50" s="9" t="str">
        <f t="shared" si="1"/>
        <v xml:space="preserve"> </v>
      </c>
    </row>
    <row r="51" spans="2:8" ht="16.5">
      <c r="B51" s="41"/>
      <c r="C51" s="60" t="s">
        <v>56</v>
      </c>
      <c r="D51" s="61">
        <v>19</v>
      </c>
      <c r="E51" s="80">
        <v>0</v>
      </c>
      <c r="F51" s="50">
        <v>1</v>
      </c>
      <c r="G51" s="1">
        <f t="shared" si="3"/>
        <v>2</v>
      </c>
      <c r="H51" s="9" t="str">
        <f t="shared" si="1"/>
        <v xml:space="preserve"> </v>
      </c>
    </row>
    <row r="52" spans="2:8" ht="33">
      <c r="B52" s="46" t="s">
        <v>61</v>
      </c>
      <c r="C52" s="77" t="s">
        <v>62</v>
      </c>
      <c r="D52" s="61">
        <v>20</v>
      </c>
      <c r="E52" s="80">
        <v>66</v>
      </c>
      <c r="F52" s="50">
        <v>56</v>
      </c>
      <c r="G52" s="1">
        <f t="shared" si="3"/>
        <v>2</v>
      </c>
      <c r="H52" s="9" t="str">
        <f t="shared" si="1"/>
        <v xml:space="preserve"> </v>
      </c>
    </row>
    <row r="53" spans="2:8" ht="16.5">
      <c r="B53" s="41"/>
      <c r="C53" s="60" t="s">
        <v>45</v>
      </c>
      <c r="D53" s="61">
        <v>21</v>
      </c>
      <c r="E53" s="80">
        <v>193</v>
      </c>
      <c r="F53" s="50">
        <v>181</v>
      </c>
      <c r="G53" s="1">
        <f t="shared" si="3"/>
        <v>2</v>
      </c>
      <c r="H53" s="9" t="str">
        <f t="shared" si="1"/>
        <v xml:space="preserve"> </v>
      </c>
    </row>
    <row r="54" spans="2:8" ht="17.25" thickBot="1">
      <c r="B54" s="82"/>
      <c r="C54" s="83" t="s">
        <v>56</v>
      </c>
      <c r="D54" s="84">
        <v>22</v>
      </c>
      <c r="E54" s="85">
        <v>66</v>
      </c>
      <c r="F54" s="86">
        <v>56</v>
      </c>
      <c r="G54" s="1">
        <f t="shared" si="3"/>
        <v>2</v>
      </c>
      <c r="H54" s="9" t="str">
        <f t="shared" si="1"/>
        <v xml:space="preserve"> </v>
      </c>
    </row>
    <row r="55" spans="2:8" ht="33">
      <c r="B55" s="36" t="s">
        <v>63</v>
      </c>
      <c r="C55" s="37" t="s">
        <v>64</v>
      </c>
      <c r="D55" s="87">
        <v>23</v>
      </c>
      <c r="E55" s="88">
        <f>E57+E60+E63+E66+E69+E72+E75+E78+E81+E84+E87</f>
        <v>483</v>
      </c>
      <c r="F55" s="40">
        <f>F57+F60+F63+F66+F69+F72+F75+F78+F81+F84+F87+I90</f>
        <v>470</v>
      </c>
    </row>
    <row r="56" spans="2:8" ht="16.5">
      <c r="B56" s="41"/>
      <c r="C56" s="89" t="s">
        <v>65</v>
      </c>
      <c r="D56" s="90" t="s">
        <v>35</v>
      </c>
      <c r="E56" s="79" t="s">
        <v>36</v>
      </c>
      <c r="F56" s="45" t="s">
        <v>36</v>
      </c>
    </row>
    <row r="57" spans="2:8" ht="16.5">
      <c r="B57" s="41" t="s">
        <v>66</v>
      </c>
      <c r="C57" s="89" t="s">
        <v>67</v>
      </c>
      <c r="D57" s="91">
        <v>24</v>
      </c>
      <c r="E57" s="80">
        <v>11</v>
      </c>
      <c r="F57" s="50">
        <v>11</v>
      </c>
      <c r="G57" s="1">
        <f t="shared" ref="G57:G91" si="4">COUNTA(E57:F57)</f>
        <v>2</v>
      </c>
      <c r="H57" s="9" t="str">
        <f t="shared" ref="H57:H91" si="5">IF(G57=2," ","Не заполнено")</f>
        <v xml:space="preserve"> </v>
      </c>
    </row>
    <row r="58" spans="2:8" ht="16.5">
      <c r="B58" s="41"/>
      <c r="C58" s="47" t="s">
        <v>45</v>
      </c>
      <c r="D58" s="92">
        <v>25</v>
      </c>
      <c r="E58" s="80">
        <v>17</v>
      </c>
      <c r="F58" s="50">
        <v>22</v>
      </c>
      <c r="G58" s="1">
        <f t="shared" si="4"/>
        <v>2</v>
      </c>
      <c r="H58" s="9" t="str">
        <f t="shared" si="5"/>
        <v xml:space="preserve"> </v>
      </c>
    </row>
    <row r="59" spans="2:8" ht="16.5">
      <c r="B59" s="41"/>
      <c r="C59" s="47" t="s">
        <v>68</v>
      </c>
      <c r="D59" s="92">
        <v>26</v>
      </c>
      <c r="E59" s="80">
        <v>4</v>
      </c>
      <c r="F59" s="50">
        <v>11</v>
      </c>
      <c r="G59" s="1">
        <f t="shared" si="4"/>
        <v>2</v>
      </c>
      <c r="H59" s="9" t="str">
        <f t="shared" si="5"/>
        <v xml:space="preserve"> </v>
      </c>
    </row>
    <row r="60" spans="2:8" ht="33">
      <c r="B60" s="41" t="s">
        <v>69</v>
      </c>
      <c r="C60" s="89" t="s">
        <v>70</v>
      </c>
      <c r="D60" s="92">
        <v>27</v>
      </c>
      <c r="E60" s="80">
        <v>4</v>
      </c>
      <c r="F60" s="50">
        <v>4</v>
      </c>
      <c r="G60" s="1">
        <f t="shared" si="4"/>
        <v>2</v>
      </c>
      <c r="H60" s="9" t="str">
        <f t="shared" si="5"/>
        <v xml:space="preserve"> </v>
      </c>
    </row>
    <row r="61" spans="2:8" ht="16.5">
      <c r="B61" s="41"/>
      <c r="C61" s="47" t="s">
        <v>45</v>
      </c>
      <c r="D61" s="92">
        <v>28</v>
      </c>
      <c r="E61" s="80">
        <v>5</v>
      </c>
      <c r="F61" s="50">
        <v>3</v>
      </c>
      <c r="G61" s="1">
        <f t="shared" si="4"/>
        <v>2</v>
      </c>
      <c r="H61" s="9" t="str">
        <f t="shared" si="5"/>
        <v xml:space="preserve"> </v>
      </c>
    </row>
    <row r="62" spans="2:8" ht="16.5">
      <c r="B62" s="41"/>
      <c r="C62" s="47" t="s">
        <v>56</v>
      </c>
      <c r="D62" s="92">
        <v>29</v>
      </c>
      <c r="E62" s="80">
        <v>2</v>
      </c>
      <c r="F62" s="50">
        <v>1</v>
      </c>
      <c r="G62" s="1">
        <f t="shared" si="4"/>
        <v>2</v>
      </c>
      <c r="H62" s="9" t="str">
        <f t="shared" si="5"/>
        <v xml:space="preserve"> </v>
      </c>
    </row>
    <row r="63" spans="2:8" ht="33">
      <c r="B63" s="41" t="s">
        <v>71</v>
      </c>
      <c r="C63" s="42" t="s">
        <v>72</v>
      </c>
      <c r="D63" s="92">
        <v>30</v>
      </c>
      <c r="E63" s="80">
        <v>78</v>
      </c>
      <c r="F63" s="50">
        <v>88</v>
      </c>
      <c r="G63" s="1">
        <f t="shared" si="4"/>
        <v>2</v>
      </c>
      <c r="H63" s="9" t="str">
        <f t="shared" si="5"/>
        <v xml:space="preserve"> </v>
      </c>
    </row>
    <row r="64" spans="2:8" ht="16.5">
      <c r="B64" s="41"/>
      <c r="C64" s="47" t="s">
        <v>45</v>
      </c>
      <c r="D64" s="92">
        <v>31</v>
      </c>
      <c r="E64" s="80">
        <v>115</v>
      </c>
      <c r="F64" s="50">
        <v>148</v>
      </c>
      <c r="G64" s="1">
        <f t="shared" si="4"/>
        <v>2</v>
      </c>
      <c r="H64" s="9" t="str">
        <f t="shared" si="5"/>
        <v xml:space="preserve"> </v>
      </c>
    </row>
    <row r="65" spans="2:8" ht="16.5">
      <c r="B65" s="41"/>
      <c r="C65" s="47" t="s">
        <v>56</v>
      </c>
      <c r="D65" s="92">
        <v>32</v>
      </c>
      <c r="E65" s="80">
        <v>69</v>
      </c>
      <c r="F65" s="50">
        <v>88</v>
      </c>
      <c r="G65" s="1">
        <f t="shared" si="4"/>
        <v>2</v>
      </c>
      <c r="H65" s="9" t="str">
        <f t="shared" si="5"/>
        <v xml:space="preserve"> </v>
      </c>
    </row>
    <row r="66" spans="2:8" ht="33">
      <c r="B66" s="41" t="s">
        <v>73</v>
      </c>
      <c r="C66" s="89" t="s">
        <v>74</v>
      </c>
      <c r="D66" s="92">
        <v>33</v>
      </c>
      <c r="E66" s="80">
        <v>61</v>
      </c>
      <c r="F66" s="50">
        <v>56</v>
      </c>
      <c r="G66" s="1">
        <f t="shared" si="4"/>
        <v>2</v>
      </c>
      <c r="H66" s="9" t="str">
        <f t="shared" si="5"/>
        <v xml:space="preserve"> </v>
      </c>
    </row>
    <row r="67" spans="2:8" ht="16.5">
      <c r="B67" s="41"/>
      <c r="C67" s="47" t="s">
        <v>45</v>
      </c>
      <c r="D67" s="92">
        <v>34</v>
      </c>
      <c r="E67" s="80">
        <v>98</v>
      </c>
      <c r="F67" s="50">
        <v>69</v>
      </c>
      <c r="G67" s="1">
        <f t="shared" si="4"/>
        <v>2</v>
      </c>
      <c r="H67" s="9" t="str">
        <f t="shared" si="5"/>
        <v xml:space="preserve"> </v>
      </c>
    </row>
    <row r="68" spans="2:8" ht="16.5">
      <c r="B68" s="41"/>
      <c r="C68" s="47" t="s">
        <v>56</v>
      </c>
      <c r="D68" s="92">
        <v>35</v>
      </c>
      <c r="E68" s="80">
        <v>53</v>
      </c>
      <c r="F68" s="50">
        <v>56</v>
      </c>
      <c r="G68" s="1">
        <f t="shared" si="4"/>
        <v>2</v>
      </c>
      <c r="H68" s="9" t="str">
        <f t="shared" si="5"/>
        <v xml:space="preserve"> </v>
      </c>
    </row>
    <row r="69" spans="2:8" ht="16.5">
      <c r="B69" s="41" t="s">
        <v>75</v>
      </c>
      <c r="C69" s="89" t="s">
        <v>76</v>
      </c>
      <c r="D69" s="92">
        <v>36</v>
      </c>
      <c r="E69" s="80">
        <v>40</v>
      </c>
      <c r="F69" s="50">
        <v>32</v>
      </c>
      <c r="G69" s="1">
        <f t="shared" si="4"/>
        <v>2</v>
      </c>
      <c r="H69" s="9" t="str">
        <f t="shared" si="5"/>
        <v xml:space="preserve"> </v>
      </c>
    </row>
    <row r="70" spans="2:8" ht="16.5">
      <c r="B70" s="41"/>
      <c r="C70" s="47" t="s">
        <v>45</v>
      </c>
      <c r="D70" s="92">
        <v>37</v>
      </c>
      <c r="E70" s="80">
        <v>48</v>
      </c>
      <c r="F70" s="50">
        <v>40</v>
      </c>
      <c r="G70" s="1">
        <f t="shared" si="4"/>
        <v>2</v>
      </c>
      <c r="H70" s="9" t="str">
        <f t="shared" si="5"/>
        <v xml:space="preserve"> </v>
      </c>
    </row>
    <row r="71" spans="2:8" ht="16.5">
      <c r="B71" s="41"/>
      <c r="C71" s="47" t="s">
        <v>56</v>
      </c>
      <c r="D71" s="92">
        <v>38</v>
      </c>
      <c r="E71" s="80">
        <v>26</v>
      </c>
      <c r="F71" s="50">
        <v>32</v>
      </c>
      <c r="G71" s="1">
        <f t="shared" si="4"/>
        <v>2</v>
      </c>
      <c r="H71" s="9" t="str">
        <f t="shared" si="5"/>
        <v xml:space="preserve"> </v>
      </c>
    </row>
    <row r="72" spans="2:8" ht="33">
      <c r="B72" s="41" t="s">
        <v>77</v>
      </c>
      <c r="C72" s="42" t="s">
        <v>78</v>
      </c>
      <c r="D72" s="92">
        <v>39</v>
      </c>
      <c r="E72" s="80">
        <v>20</v>
      </c>
      <c r="F72" s="50">
        <v>26</v>
      </c>
      <c r="G72" s="1">
        <f t="shared" si="4"/>
        <v>2</v>
      </c>
      <c r="H72" s="9" t="str">
        <f t="shared" si="5"/>
        <v xml:space="preserve"> </v>
      </c>
    </row>
    <row r="73" spans="2:8" ht="16.5">
      <c r="B73" s="41"/>
      <c r="C73" s="47" t="s">
        <v>45</v>
      </c>
      <c r="D73" s="92">
        <v>40</v>
      </c>
      <c r="E73" s="80">
        <v>24</v>
      </c>
      <c r="F73" s="50">
        <v>26</v>
      </c>
      <c r="G73" s="1">
        <f t="shared" si="4"/>
        <v>2</v>
      </c>
      <c r="H73" s="9" t="str">
        <f t="shared" si="5"/>
        <v xml:space="preserve"> </v>
      </c>
    </row>
    <row r="74" spans="2:8" ht="16.5">
      <c r="B74" s="41"/>
      <c r="C74" s="47" t="s">
        <v>56</v>
      </c>
      <c r="D74" s="92">
        <v>41</v>
      </c>
      <c r="E74" s="80">
        <v>11</v>
      </c>
      <c r="F74" s="50">
        <v>21</v>
      </c>
      <c r="G74" s="1">
        <f t="shared" si="4"/>
        <v>2</v>
      </c>
      <c r="H74" s="9" t="str">
        <f t="shared" si="5"/>
        <v xml:space="preserve"> </v>
      </c>
    </row>
    <row r="75" spans="2:8" ht="16.5">
      <c r="B75" s="41" t="s">
        <v>79</v>
      </c>
      <c r="C75" s="89" t="s">
        <v>80</v>
      </c>
      <c r="D75" s="92">
        <v>42</v>
      </c>
      <c r="E75" s="80">
        <v>78</v>
      </c>
      <c r="F75" s="50">
        <v>60</v>
      </c>
      <c r="G75" s="1">
        <f t="shared" si="4"/>
        <v>2</v>
      </c>
      <c r="H75" s="9" t="str">
        <f t="shared" si="5"/>
        <v xml:space="preserve"> </v>
      </c>
    </row>
    <row r="76" spans="2:8" ht="16.5">
      <c r="B76" s="41"/>
      <c r="C76" s="47" t="s">
        <v>45</v>
      </c>
      <c r="D76" s="92">
        <v>43</v>
      </c>
      <c r="E76" s="80">
        <v>83</v>
      </c>
      <c r="F76" s="50">
        <v>69</v>
      </c>
      <c r="G76" s="1">
        <f t="shared" si="4"/>
        <v>2</v>
      </c>
      <c r="H76" s="9" t="str">
        <f t="shared" si="5"/>
        <v xml:space="preserve"> </v>
      </c>
    </row>
    <row r="77" spans="2:8" ht="16.5">
      <c r="B77" s="93"/>
      <c r="C77" s="47" t="s">
        <v>56</v>
      </c>
      <c r="D77" s="92">
        <v>44</v>
      </c>
      <c r="E77" s="80">
        <v>70</v>
      </c>
      <c r="F77" s="50">
        <v>60</v>
      </c>
      <c r="G77" s="1">
        <f t="shared" si="4"/>
        <v>2</v>
      </c>
      <c r="H77" s="9" t="str">
        <f t="shared" si="5"/>
        <v xml:space="preserve"> </v>
      </c>
    </row>
    <row r="78" spans="2:8" ht="16.5">
      <c r="B78" s="41" t="s">
        <v>81</v>
      </c>
      <c r="C78" s="89" t="s">
        <v>82</v>
      </c>
      <c r="D78" s="92">
        <v>45</v>
      </c>
      <c r="E78" s="80">
        <v>66</v>
      </c>
      <c r="F78" s="50">
        <v>71</v>
      </c>
      <c r="G78" s="1">
        <f t="shared" si="4"/>
        <v>2</v>
      </c>
      <c r="H78" s="9" t="str">
        <f t="shared" si="5"/>
        <v xml:space="preserve"> </v>
      </c>
    </row>
    <row r="79" spans="2:8" ht="16.5">
      <c r="B79" s="41"/>
      <c r="C79" s="47" t="s">
        <v>45</v>
      </c>
      <c r="D79" s="92">
        <v>46</v>
      </c>
      <c r="E79" s="80">
        <v>105</v>
      </c>
      <c r="F79" s="50">
        <v>96</v>
      </c>
      <c r="G79" s="1">
        <f t="shared" si="4"/>
        <v>2</v>
      </c>
      <c r="H79" s="9" t="str">
        <f t="shared" si="5"/>
        <v xml:space="preserve"> </v>
      </c>
    </row>
    <row r="80" spans="2:8" ht="16.5">
      <c r="B80" s="93"/>
      <c r="C80" s="47" t="s">
        <v>56</v>
      </c>
      <c r="D80" s="92">
        <v>47</v>
      </c>
      <c r="E80" s="80">
        <v>59</v>
      </c>
      <c r="F80" s="50">
        <v>71</v>
      </c>
      <c r="G80" s="1">
        <f t="shared" si="4"/>
        <v>2</v>
      </c>
      <c r="H80" s="9" t="str">
        <f t="shared" si="5"/>
        <v xml:space="preserve"> </v>
      </c>
    </row>
    <row r="81" spans="2:8" ht="16.5">
      <c r="B81" s="41" t="s">
        <v>83</v>
      </c>
      <c r="C81" s="89" t="s">
        <v>84</v>
      </c>
      <c r="D81" s="92">
        <v>48</v>
      </c>
      <c r="E81" s="80">
        <v>26</v>
      </c>
      <c r="F81" s="50">
        <v>26</v>
      </c>
      <c r="G81" s="1">
        <f t="shared" si="4"/>
        <v>2</v>
      </c>
      <c r="H81" s="9" t="str">
        <f t="shared" si="5"/>
        <v xml:space="preserve"> </v>
      </c>
    </row>
    <row r="82" spans="2:8" ht="16.5">
      <c r="B82" s="41"/>
      <c r="C82" s="47" t="s">
        <v>45</v>
      </c>
      <c r="D82" s="92">
        <v>49</v>
      </c>
      <c r="E82" s="80">
        <v>31</v>
      </c>
      <c r="F82" s="50">
        <v>30</v>
      </c>
      <c r="G82" s="1">
        <f t="shared" si="4"/>
        <v>2</v>
      </c>
      <c r="H82" s="9" t="str">
        <f t="shared" si="5"/>
        <v xml:space="preserve"> </v>
      </c>
    </row>
    <row r="83" spans="2:8" ht="16.5">
      <c r="B83" s="93"/>
      <c r="C83" s="47" t="s">
        <v>56</v>
      </c>
      <c r="D83" s="92">
        <v>50</v>
      </c>
      <c r="E83" s="80">
        <v>19</v>
      </c>
      <c r="F83" s="50">
        <v>26</v>
      </c>
      <c r="G83" s="1">
        <f t="shared" si="4"/>
        <v>2</v>
      </c>
      <c r="H83" s="9" t="str">
        <f t="shared" si="5"/>
        <v xml:space="preserve"> </v>
      </c>
    </row>
    <row r="84" spans="2:8" ht="16.5">
      <c r="B84" s="41" t="s">
        <v>85</v>
      </c>
      <c r="C84" s="89" t="s">
        <v>86</v>
      </c>
      <c r="D84" s="92">
        <v>51</v>
      </c>
      <c r="E84" s="80">
        <v>22</v>
      </c>
      <c r="F84" s="50">
        <v>24</v>
      </c>
      <c r="G84" s="1">
        <f t="shared" si="4"/>
        <v>2</v>
      </c>
      <c r="H84" s="9" t="str">
        <f t="shared" si="5"/>
        <v xml:space="preserve"> </v>
      </c>
    </row>
    <row r="85" spans="2:8" ht="16.5">
      <c r="B85" s="41"/>
      <c r="C85" s="47" t="s">
        <v>45</v>
      </c>
      <c r="D85" s="92">
        <v>52</v>
      </c>
      <c r="E85" s="80">
        <v>59</v>
      </c>
      <c r="F85" s="50">
        <v>128</v>
      </c>
      <c r="G85" s="1">
        <f t="shared" si="4"/>
        <v>2</v>
      </c>
      <c r="H85" s="9" t="str">
        <f t="shared" si="5"/>
        <v xml:space="preserve"> </v>
      </c>
    </row>
    <row r="86" spans="2:8" ht="16.5">
      <c r="B86" s="93"/>
      <c r="C86" s="47" t="s">
        <v>56</v>
      </c>
      <c r="D86" s="92">
        <v>53</v>
      </c>
      <c r="E86" s="80">
        <v>15</v>
      </c>
      <c r="F86" s="50">
        <v>24</v>
      </c>
      <c r="G86" s="1">
        <f t="shared" si="4"/>
        <v>2</v>
      </c>
      <c r="H86" s="9" t="str">
        <f t="shared" si="5"/>
        <v xml:space="preserve"> </v>
      </c>
    </row>
    <row r="87" spans="2:8" ht="36.75" customHeight="1">
      <c r="B87" s="41" t="s">
        <v>87</v>
      </c>
      <c r="C87" s="42" t="s">
        <v>88</v>
      </c>
      <c r="D87" s="92">
        <v>54</v>
      </c>
      <c r="E87" s="80">
        <v>77</v>
      </c>
      <c r="F87" s="50">
        <v>72</v>
      </c>
      <c r="G87" s="1">
        <f t="shared" si="4"/>
        <v>2</v>
      </c>
      <c r="H87" s="9" t="str">
        <f t="shared" si="5"/>
        <v xml:space="preserve"> </v>
      </c>
    </row>
    <row r="88" spans="2:8" ht="16.5">
      <c r="B88" s="41"/>
      <c r="C88" s="47" t="s">
        <v>89</v>
      </c>
      <c r="D88" s="92">
        <v>55</v>
      </c>
      <c r="E88" s="80">
        <v>116</v>
      </c>
      <c r="F88" s="50">
        <v>360</v>
      </c>
      <c r="G88" s="1">
        <f t="shared" si="4"/>
        <v>2</v>
      </c>
      <c r="H88" s="9" t="str">
        <f t="shared" si="5"/>
        <v xml:space="preserve"> </v>
      </c>
    </row>
    <row r="89" spans="2:8" ht="16.5">
      <c r="B89" s="93"/>
      <c r="C89" s="47" t="s">
        <v>56</v>
      </c>
      <c r="D89" s="92">
        <v>56</v>
      </c>
      <c r="E89" s="80">
        <v>56</v>
      </c>
      <c r="F89" s="50">
        <v>62</v>
      </c>
      <c r="G89" s="1">
        <f t="shared" si="4"/>
        <v>2</v>
      </c>
      <c r="H89" s="9" t="str">
        <f t="shared" si="5"/>
        <v xml:space="preserve"> </v>
      </c>
    </row>
    <row r="90" spans="2:8" ht="16.5">
      <c r="B90" s="41"/>
      <c r="C90" s="47" t="s">
        <v>90</v>
      </c>
      <c r="D90" s="92">
        <v>57</v>
      </c>
      <c r="E90" s="80">
        <v>251</v>
      </c>
      <c r="F90" s="50">
        <v>214</v>
      </c>
      <c r="G90" s="1">
        <f t="shared" si="4"/>
        <v>2</v>
      </c>
      <c r="H90" s="9" t="str">
        <f t="shared" si="5"/>
        <v xml:space="preserve"> </v>
      </c>
    </row>
    <row r="91" spans="2:8" ht="16.5">
      <c r="B91" s="41"/>
      <c r="C91" s="47" t="s">
        <v>91</v>
      </c>
      <c r="D91" s="92">
        <v>58</v>
      </c>
      <c r="E91" s="80">
        <v>13</v>
      </c>
      <c r="F91" s="50">
        <v>35</v>
      </c>
      <c r="G91" s="1">
        <f t="shared" si="4"/>
        <v>2</v>
      </c>
      <c r="H91" s="9" t="str">
        <f t="shared" si="5"/>
        <v xml:space="preserve"> </v>
      </c>
    </row>
    <row r="92" spans="2:8" ht="16.5">
      <c r="B92" s="46"/>
      <c r="C92" s="94" t="s">
        <v>92</v>
      </c>
      <c r="D92" s="92">
        <v>59</v>
      </c>
      <c r="E92" s="95">
        <f>E58+E61+E64+E67+E70+E73+E76+E79+E82+E85+E88</f>
        <v>701</v>
      </c>
      <c r="F92" s="96">
        <f>F58+F61+F64+F67+F70+F73+F76+F79+F82+F85+F88</f>
        <v>991</v>
      </c>
    </row>
    <row r="93" spans="2:8" ht="16.5">
      <c r="B93" s="51"/>
      <c r="C93" s="97" t="s">
        <v>93</v>
      </c>
      <c r="D93" s="98">
        <v>60</v>
      </c>
      <c r="E93" s="99">
        <f>E59+E62+E65+E68+E71+E74+E77+E80+E83+E86+E89</f>
        <v>384</v>
      </c>
      <c r="F93" s="100">
        <f>F59+F62+F65+F68+F71+F74+F77+F80+F83+F86+F89</f>
        <v>452</v>
      </c>
    </row>
    <row r="94" spans="2:8" ht="54" customHeight="1">
      <c r="B94" s="36" t="s">
        <v>94</v>
      </c>
      <c r="C94" s="37" t="s">
        <v>95</v>
      </c>
      <c r="D94" s="57">
        <v>61</v>
      </c>
      <c r="E94" s="101">
        <f>E96+E97+E98</f>
        <v>17</v>
      </c>
      <c r="F94" s="40">
        <f>F96+F97+F98</f>
        <v>26</v>
      </c>
    </row>
    <row r="95" spans="2:8" ht="16.5">
      <c r="B95" s="41"/>
      <c r="C95" s="47" t="s">
        <v>96</v>
      </c>
      <c r="D95" s="78" t="s">
        <v>35</v>
      </c>
      <c r="E95" s="79" t="s">
        <v>36</v>
      </c>
      <c r="F95" s="45" t="s">
        <v>36</v>
      </c>
    </row>
    <row r="96" spans="2:8" ht="16.5">
      <c r="B96" s="46" t="s">
        <v>97</v>
      </c>
      <c r="C96" s="47" t="s">
        <v>98</v>
      </c>
      <c r="D96" s="102">
        <v>62</v>
      </c>
      <c r="E96" s="80">
        <v>6</v>
      </c>
      <c r="F96" s="50">
        <v>15</v>
      </c>
      <c r="G96" s="1">
        <f>COUNTA(E96:F96)</f>
        <v>2</v>
      </c>
      <c r="H96" s="9" t="str">
        <f>IF(G96=2," ","Не заполнено")</f>
        <v xml:space="preserve"> </v>
      </c>
    </row>
    <row r="97" spans="2:8" ht="16.5">
      <c r="B97" s="46" t="s">
        <v>99</v>
      </c>
      <c r="C97" s="47" t="s">
        <v>100</v>
      </c>
      <c r="D97" s="61">
        <v>63</v>
      </c>
      <c r="E97" s="80">
        <v>11</v>
      </c>
      <c r="F97" s="50">
        <v>11</v>
      </c>
      <c r="G97" s="1">
        <f>COUNTA(E97:F97)</f>
        <v>2</v>
      </c>
      <c r="H97" s="9" t="str">
        <f>IF(G97=2," ","Не заполнено")</f>
        <v xml:space="preserve"> </v>
      </c>
    </row>
    <row r="98" spans="2:8" ht="16.5">
      <c r="B98" s="51" t="s">
        <v>101</v>
      </c>
      <c r="C98" s="52" t="s">
        <v>102</v>
      </c>
      <c r="D98" s="84">
        <v>64</v>
      </c>
      <c r="E98" s="85">
        <v>0</v>
      </c>
      <c r="F98" s="86">
        <v>0</v>
      </c>
      <c r="G98" s="1">
        <f>COUNTA(E98:F98)</f>
        <v>2</v>
      </c>
      <c r="H98" s="9" t="str">
        <f>IF(G98=2," ","Не заполнено")</f>
        <v xml:space="preserve"> </v>
      </c>
    </row>
    <row r="99" spans="2:8" ht="33">
      <c r="B99" s="36" t="s">
        <v>103</v>
      </c>
      <c r="C99" s="37" t="s">
        <v>104</v>
      </c>
      <c r="D99" s="57">
        <v>65</v>
      </c>
      <c r="E99" s="103">
        <f>E100+E101+E102</f>
        <v>17</v>
      </c>
      <c r="F99" s="104">
        <f>F100+F101+F102</f>
        <v>29</v>
      </c>
    </row>
    <row r="100" spans="2:8" ht="16.5">
      <c r="B100" s="46" t="s">
        <v>105</v>
      </c>
      <c r="C100" s="47" t="s">
        <v>106</v>
      </c>
      <c r="D100" s="61">
        <v>66</v>
      </c>
      <c r="E100" s="80">
        <v>6</v>
      </c>
      <c r="F100" s="50">
        <v>16</v>
      </c>
      <c r="G100" s="1">
        <f>COUNTA(E100:F100)</f>
        <v>2</v>
      </c>
      <c r="H100" s="9" t="str">
        <f>IF(G100=2," ","Не заполнено")</f>
        <v xml:space="preserve"> </v>
      </c>
    </row>
    <row r="101" spans="2:8" ht="16.5">
      <c r="B101" s="46" t="s">
        <v>107</v>
      </c>
      <c r="C101" s="47" t="s">
        <v>108</v>
      </c>
      <c r="D101" s="61">
        <v>67</v>
      </c>
      <c r="E101" s="80">
        <v>11</v>
      </c>
      <c r="F101" s="50">
        <v>13</v>
      </c>
      <c r="G101" s="1">
        <f>COUNTA(E101:F101)</f>
        <v>2</v>
      </c>
      <c r="H101" s="9" t="str">
        <f>IF(G101=2," ","Не заполнено")</f>
        <v xml:space="preserve"> </v>
      </c>
    </row>
    <row r="102" spans="2:8" ht="16.5">
      <c r="B102" s="51" t="s">
        <v>109</v>
      </c>
      <c r="C102" s="52" t="s">
        <v>110</v>
      </c>
      <c r="D102" s="84">
        <v>68</v>
      </c>
      <c r="E102" s="85">
        <v>0</v>
      </c>
      <c r="F102" s="86">
        <v>0</v>
      </c>
      <c r="G102" s="1">
        <f>COUNTA(E102:F102)</f>
        <v>2</v>
      </c>
      <c r="H102" s="9" t="str">
        <f>IF(G102=2," ","Не заполнено")</f>
        <v xml:space="preserve"> </v>
      </c>
    </row>
    <row r="103" spans="2:8" ht="82.5">
      <c r="B103" s="105" t="s">
        <v>111</v>
      </c>
      <c r="C103" s="106" t="s">
        <v>112</v>
      </c>
      <c r="D103" s="57">
        <v>69</v>
      </c>
      <c r="E103" s="69">
        <f>E105+E106+E107</f>
        <v>8</v>
      </c>
      <c r="F103" s="70">
        <f>F105+F106+F107</f>
        <v>10</v>
      </c>
      <c r="H103" s="9"/>
    </row>
    <row r="104" spans="2:8" ht="16.5">
      <c r="B104" s="107"/>
      <c r="C104" s="108" t="s">
        <v>113</v>
      </c>
      <c r="D104" s="78" t="s">
        <v>35</v>
      </c>
      <c r="E104" s="79" t="s">
        <v>36</v>
      </c>
      <c r="F104" s="45" t="s">
        <v>36</v>
      </c>
    </row>
    <row r="105" spans="2:8" ht="16.5">
      <c r="B105" s="46" t="s">
        <v>114</v>
      </c>
      <c r="C105" s="47" t="s">
        <v>115</v>
      </c>
      <c r="D105" s="102">
        <v>70</v>
      </c>
      <c r="E105" s="80">
        <v>1</v>
      </c>
      <c r="F105" s="50">
        <v>2</v>
      </c>
      <c r="G105" s="1">
        <f>COUNTA(E105:F105)</f>
        <v>2</v>
      </c>
      <c r="H105" s="9" t="str">
        <f>IF(G105=2," ","Не заполнено")</f>
        <v xml:space="preserve"> </v>
      </c>
    </row>
    <row r="106" spans="2:8" ht="16.5">
      <c r="B106" s="46" t="s">
        <v>116</v>
      </c>
      <c r="C106" s="47" t="s">
        <v>117</v>
      </c>
      <c r="D106" s="61">
        <v>71</v>
      </c>
      <c r="E106" s="80">
        <v>7</v>
      </c>
      <c r="F106" s="50">
        <v>8</v>
      </c>
      <c r="G106" s="1">
        <f>COUNTA(E106:F106)</f>
        <v>2</v>
      </c>
      <c r="H106" s="9" t="str">
        <f>IF(G106=2," ","Не заполнено")</f>
        <v xml:space="preserve"> </v>
      </c>
    </row>
    <row r="107" spans="2:8" ht="16.5">
      <c r="B107" s="51" t="s">
        <v>118</v>
      </c>
      <c r="C107" s="52" t="s">
        <v>119</v>
      </c>
      <c r="D107" s="84">
        <v>72</v>
      </c>
      <c r="E107" s="85">
        <v>0</v>
      </c>
      <c r="F107" s="86">
        <v>0</v>
      </c>
      <c r="G107" s="1">
        <f>COUNTA(E107:F107)</f>
        <v>2</v>
      </c>
      <c r="H107" s="9" t="str">
        <f>IF(G107=2," ","Не заполнено")</f>
        <v xml:space="preserve"> </v>
      </c>
    </row>
    <row r="108" spans="2:8" ht="49.5">
      <c r="B108" s="36" t="s">
        <v>120</v>
      </c>
      <c r="C108" s="106" t="s">
        <v>121</v>
      </c>
      <c r="D108" s="57">
        <v>73</v>
      </c>
      <c r="E108" s="69">
        <f>E110+E111+E112</f>
        <v>72</v>
      </c>
      <c r="F108" s="70">
        <f>F110+F111+F112</f>
        <v>53</v>
      </c>
    </row>
    <row r="109" spans="2:8" ht="16.5">
      <c r="B109" s="41"/>
      <c r="C109" s="47" t="s">
        <v>96</v>
      </c>
      <c r="D109" s="78" t="s">
        <v>35</v>
      </c>
      <c r="E109" s="79" t="s">
        <v>36</v>
      </c>
      <c r="F109" s="45" t="s">
        <v>36</v>
      </c>
    </row>
    <row r="110" spans="2:8" ht="16.5">
      <c r="B110" s="41"/>
      <c r="C110" s="47" t="s">
        <v>122</v>
      </c>
      <c r="D110" s="102">
        <v>74</v>
      </c>
      <c r="E110" s="109">
        <v>10</v>
      </c>
      <c r="F110" s="50">
        <v>11</v>
      </c>
      <c r="G110" s="1">
        <f t="shared" ref="G110:G123" si="6">COUNTA(E110:F110)</f>
        <v>2</v>
      </c>
      <c r="H110" s="9" t="str">
        <f t="shared" ref="H110:H123" si="7">IF(G110=2," ","Не заполнено")</f>
        <v xml:space="preserve"> </v>
      </c>
    </row>
    <row r="111" spans="2:8" ht="16.5">
      <c r="B111" s="41"/>
      <c r="C111" s="47" t="s">
        <v>123</v>
      </c>
      <c r="D111" s="61">
        <v>75</v>
      </c>
      <c r="E111" s="80">
        <v>36</v>
      </c>
      <c r="F111" s="50">
        <v>25</v>
      </c>
      <c r="G111" s="1">
        <f t="shared" si="6"/>
        <v>2</v>
      </c>
      <c r="H111" s="9" t="str">
        <f t="shared" si="7"/>
        <v xml:space="preserve"> </v>
      </c>
    </row>
    <row r="112" spans="2:8" ht="16.5">
      <c r="B112" s="41"/>
      <c r="C112" s="47" t="s">
        <v>124</v>
      </c>
      <c r="D112" s="61">
        <v>76</v>
      </c>
      <c r="E112" s="80">
        <v>26</v>
      </c>
      <c r="F112" s="50">
        <v>17</v>
      </c>
      <c r="G112" s="1">
        <f t="shared" si="6"/>
        <v>2</v>
      </c>
      <c r="H112" s="9" t="str">
        <f t="shared" si="7"/>
        <v xml:space="preserve"> </v>
      </c>
    </row>
    <row r="113" spans="2:8" ht="16.5">
      <c r="B113" s="51" t="s">
        <v>125</v>
      </c>
      <c r="C113" s="52" t="s">
        <v>126</v>
      </c>
      <c r="D113" s="84">
        <v>77</v>
      </c>
      <c r="E113" s="85">
        <v>99</v>
      </c>
      <c r="F113" s="86">
        <v>49</v>
      </c>
      <c r="G113" s="1">
        <f t="shared" si="6"/>
        <v>2</v>
      </c>
      <c r="H113" s="9" t="str">
        <f t="shared" si="7"/>
        <v xml:space="preserve"> </v>
      </c>
    </row>
    <row r="114" spans="2:8" ht="33">
      <c r="B114" s="36" t="s">
        <v>127</v>
      </c>
      <c r="C114" s="37" t="s">
        <v>128</v>
      </c>
      <c r="D114" s="57">
        <v>78</v>
      </c>
      <c r="E114" s="110">
        <v>0</v>
      </c>
      <c r="F114" s="111">
        <v>0</v>
      </c>
      <c r="G114" s="1">
        <f t="shared" si="6"/>
        <v>2</v>
      </c>
      <c r="H114" s="9" t="str">
        <f t="shared" si="7"/>
        <v xml:space="preserve"> </v>
      </c>
    </row>
    <row r="115" spans="2:8" ht="16.5">
      <c r="B115" s="51" t="s">
        <v>129</v>
      </c>
      <c r="C115" s="52" t="s">
        <v>130</v>
      </c>
      <c r="D115" s="84">
        <v>79</v>
      </c>
      <c r="E115" s="85">
        <v>0</v>
      </c>
      <c r="F115" s="86">
        <v>0</v>
      </c>
      <c r="G115" s="1">
        <f t="shared" si="6"/>
        <v>2</v>
      </c>
      <c r="H115" s="9" t="str">
        <f t="shared" si="7"/>
        <v xml:space="preserve"> </v>
      </c>
    </row>
    <row r="116" spans="2:8" ht="33">
      <c r="B116" s="36" t="s">
        <v>131</v>
      </c>
      <c r="C116" s="37" t="s">
        <v>132</v>
      </c>
      <c r="D116" s="57">
        <v>80</v>
      </c>
      <c r="E116" s="112">
        <v>2</v>
      </c>
      <c r="F116" s="113">
        <v>2</v>
      </c>
      <c r="G116" s="1">
        <f t="shared" si="6"/>
        <v>2</v>
      </c>
      <c r="H116" s="9" t="str">
        <f t="shared" si="7"/>
        <v xml:space="preserve"> </v>
      </c>
    </row>
    <row r="117" spans="2:8" ht="16.5">
      <c r="B117" s="46" t="s">
        <v>133</v>
      </c>
      <c r="C117" s="47" t="s">
        <v>134</v>
      </c>
      <c r="D117" s="61">
        <v>81</v>
      </c>
      <c r="E117" s="80">
        <v>2</v>
      </c>
      <c r="F117" s="50">
        <v>2</v>
      </c>
      <c r="G117" s="1">
        <f t="shared" si="6"/>
        <v>2</v>
      </c>
      <c r="H117" s="9" t="str">
        <f t="shared" si="7"/>
        <v xml:space="preserve"> </v>
      </c>
    </row>
    <row r="118" spans="2:8" ht="16.5">
      <c r="B118" s="51" t="s">
        <v>135</v>
      </c>
      <c r="C118" s="52" t="s">
        <v>136</v>
      </c>
      <c r="D118" s="84">
        <v>82</v>
      </c>
      <c r="E118" s="85">
        <v>1</v>
      </c>
      <c r="F118" s="86">
        <v>2</v>
      </c>
      <c r="G118" s="1">
        <f t="shared" si="6"/>
        <v>2</v>
      </c>
      <c r="H118" s="9" t="str">
        <f t="shared" si="7"/>
        <v xml:space="preserve"> </v>
      </c>
    </row>
    <row r="119" spans="2:8" ht="49.5">
      <c r="B119" s="36" t="s">
        <v>137</v>
      </c>
      <c r="C119" s="37" t="s">
        <v>138</v>
      </c>
      <c r="D119" s="57">
        <v>83</v>
      </c>
      <c r="E119" s="112">
        <v>135</v>
      </c>
      <c r="F119" s="113">
        <v>126</v>
      </c>
      <c r="G119" s="1">
        <f t="shared" si="6"/>
        <v>2</v>
      </c>
      <c r="H119" s="9" t="str">
        <f t="shared" si="7"/>
        <v xml:space="preserve"> </v>
      </c>
    </row>
    <row r="120" spans="2:8" ht="16.5">
      <c r="B120" s="51" t="s">
        <v>139</v>
      </c>
      <c r="C120" s="52" t="s">
        <v>140</v>
      </c>
      <c r="D120" s="84">
        <v>84</v>
      </c>
      <c r="E120" s="85">
        <v>118</v>
      </c>
      <c r="F120" s="86">
        <v>115</v>
      </c>
      <c r="G120" s="1">
        <f t="shared" si="6"/>
        <v>2</v>
      </c>
      <c r="H120" s="9" t="str">
        <f t="shared" si="7"/>
        <v xml:space="preserve"> </v>
      </c>
    </row>
    <row r="121" spans="2:8" ht="33">
      <c r="B121" s="36" t="s">
        <v>141</v>
      </c>
      <c r="C121" s="37" t="s">
        <v>142</v>
      </c>
      <c r="D121" s="57">
        <v>85</v>
      </c>
      <c r="E121" s="110">
        <v>0</v>
      </c>
      <c r="F121" s="111">
        <v>0</v>
      </c>
      <c r="G121" s="1">
        <f t="shared" si="6"/>
        <v>2</v>
      </c>
      <c r="H121" s="9" t="str">
        <f t="shared" si="7"/>
        <v xml:space="preserve"> </v>
      </c>
    </row>
    <row r="122" spans="2:8" ht="16.5">
      <c r="B122" s="51" t="s">
        <v>143</v>
      </c>
      <c r="C122" s="52" t="s">
        <v>140</v>
      </c>
      <c r="D122" s="84">
        <v>86</v>
      </c>
      <c r="E122" s="85">
        <v>0</v>
      </c>
      <c r="F122" s="86">
        <v>0</v>
      </c>
      <c r="G122" s="1">
        <f t="shared" si="6"/>
        <v>2</v>
      </c>
      <c r="H122" s="9" t="str">
        <f t="shared" si="7"/>
        <v xml:space="preserve"> </v>
      </c>
    </row>
    <row r="123" spans="2:8" ht="33">
      <c r="B123" s="114" t="s">
        <v>144</v>
      </c>
      <c r="C123" s="115" t="s">
        <v>145</v>
      </c>
      <c r="D123" s="116">
        <v>87</v>
      </c>
      <c r="E123" s="117">
        <v>5540</v>
      </c>
      <c r="F123" s="118">
        <v>4918</v>
      </c>
      <c r="G123" s="1">
        <f t="shared" si="6"/>
        <v>2</v>
      </c>
      <c r="H123" s="9" t="str">
        <f t="shared" si="7"/>
        <v xml:space="preserve"> </v>
      </c>
    </row>
    <row r="124" spans="2:8" ht="39" customHeight="1">
      <c r="B124" s="119"/>
      <c r="C124" s="134"/>
      <c r="D124" s="134"/>
      <c r="E124" s="134"/>
      <c r="F124" s="134"/>
      <c r="H124" s="9"/>
    </row>
    <row r="125" spans="2:8">
      <c r="B125" s="127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 xml:space="preserve">   </v>
      </c>
      <c r="C125" s="127"/>
      <c r="D125" s="127"/>
      <c r="E125" s="127"/>
      <c r="F125" s="120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167</v>
      </c>
      <c r="H125" s="7"/>
    </row>
    <row r="126" spans="2:8">
      <c r="B126" s="127"/>
      <c r="C126" s="127"/>
      <c r="D126" s="127"/>
      <c r="E126" s="127"/>
      <c r="F126" s="121"/>
      <c r="H126" s="7"/>
    </row>
    <row r="127" spans="2:8">
      <c r="B127" s="128" t="str">
        <f>IF(G125=167,"Спасибо, Вы заполнили все необходимые значения. Отчет может быть отправлен, принимается к рассмотрению по существу ","   ")</f>
        <v xml:space="preserve">Спасибо, Вы заполнили все необходимые значения. Отчет может быть отправлен, принимается к рассмотрению по существу </v>
      </c>
      <c r="C127" s="128"/>
      <c r="D127" s="128"/>
      <c r="E127" s="128"/>
      <c r="F127" s="121"/>
      <c r="H127" s="7"/>
    </row>
    <row r="128" spans="2:8">
      <c r="B128" s="128"/>
      <c r="C128" s="128"/>
      <c r="D128" s="128"/>
      <c r="E128" s="128"/>
      <c r="F128" s="121"/>
      <c r="H128" s="7"/>
    </row>
    <row r="129" spans="2:8">
      <c r="B129" s="122"/>
      <c r="C129" s="123" t="s">
        <v>146</v>
      </c>
      <c r="D129" s="122"/>
      <c r="E129" s="121"/>
      <c r="F129" s="121"/>
      <c r="H129" s="7"/>
    </row>
    <row r="130" spans="2:8">
      <c r="C130" s="124"/>
    </row>
    <row r="131" spans="2:8">
      <c r="C131" s="4"/>
    </row>
    <row r="132" spans="2:8">
      <c r="C132" s="125"/>
    </row>
    <row r="133" spans="2:8">
      <c r="C133" s="126"/>
    </row>
    <row r="134" spans="2:8">
      <c r="C134" s="126"/>
    </row>
  </sheetData>
  <sheetProtection sheet="1" objects="1" scenarios="1" selectLockedCells="1"/>
  <mergeCells count="17">
    <mergeCell ref="E2:F2"/>
    <mergeCell ref="B3:C3"/>
    <mergeCell ref="B4:C4"/>
    <mergeCell ref="D4:F4"/>
    <mergeCell ref="B6:C6"/>
    <mergeCell ref="D6:F6"/>
    <mergeCell ref="B125:E126"/>
    <mergeCell ref="B127:E128"/>
    <mergeCell ref="B8:F8"/>
    <mergeCell ref="B12:F12"/>
    <mergeCell ref="B14:F14"/>
    <mergeCell ref="D22:F22"/>
    <mergeCell ref="D23:F23"/>
    <mergeCell ref="C124:F124"/>
    <mergeCell ref="B24:B25"/>
    <mergeCell ref="C24:C25"/>
    <mergeCell ref="D24:D25"/>
  </mergeCells>
  <conditionalFormatting sqref="B2">
    <cfRule type="cellIs" dxfId="1" priority="1" stopIfTrue="1" operator="equal">
      <formula>167</formula>
    </cfRule>
    <cfRule type="cellIs" dxfId="0" priority="2" stopIfTrue="1" operator="lessThan">
      <formula>167</formula>
    </cfRule>
  </conditionalFormatting>
  <dataValidations count="5">
    <dataValidation type="whole" allowBlank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list" allowBlank="1" showErrorMessage="1" errorTitle="неверный ввод данных" error="необходимо выбрать значение из выпадающего списка" sqref="C16">
      <formula1>$L$15:$L$16</formula1>
      <formula2>0</formula2>
    </dataValidation>
    <dataValidation type="textLength" operator="equal" allowBlank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date" operator="greaterThanOrEqual" allowBlank="1" showErrorMessage="1" errorTitle="ошибка ввода данных" error="введена дата ранее окончания отчетного периода" sqref="D22:F22">
      <formula1>42005</formula1>
    </dataValidation>
    <dataValidation type="whole" operator="greaterThanOrEqual" allowBlank="1" showErrorMessage="1" errorTitle="ошибка ввода" error="допускается ввод только цифровых значений" sqref="F110 E28:F30 E32:F33 E36:F38 E40:F54 E57:F91 E96:F98 E100:F103 E105:F107 E111:F122">
      <formula1>0</formula1>
    </dataValidation>
  </dataValidations>
  <hyperlinks>
    <hyperlink ref="C19" r:id="rId1" display="krproftrud1944@mail.ru"/>
  </hyperlinks>
  <pageMargins left="1.04" right="0" top="0.75" bottom="0.75" header="0.51" footer="0.51"/>
  <pageSetup paperSize="9" scale="84" fitToHeight="0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1 ФНПР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2022-02-14T12:10:18Z</cp:lastPrinted>
  <dcterms:created xsi:type="dcterms:W3CDTF">2018-02-19T11:08:31Z</dcterms:created>
  <dcterms:modified xsi:type="dcterms:W3CDTF">2022-02-28T11:57:38Z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1049-10.2.0.7516</vt:lpwstr>
  </property>
</Properties>
</file>